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.smith\Desktop\"/>
    </mc:Choice>
  </mc:AlternateContent>
  <xr:revisionPtr revIDLastSave="4" documentId="8_{353BBBC0-B2D4-476B-9E44-BC5152B4F0EA}" xr6:coauthVersionLast="47" xr6:coauthVersionMax="47" xr10:uidLastSave="{BA601270-0EE2-41EB-839D-908D535DCC39}"/>
  <bookViews>
    <workbookView xWindow="2565" yWindow="1860" windowWidth="54000" windowHeight="27960" xr2:uid="{38DA5E79-4E74-49CB-8B02-D7B7D5C0BB0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G5" i="1"/>
  <c r="G6" i="1"/>
  <c r="G7" i="1"/>
  <c r="K7" i="1" s="1"/>
  <c r="G8" i="1"/>
  <c r="G9" i="1"/>
  <c r="G10" i="1"/>
  <c r="K10" i="1" s="1"/>
  <c r="G11" i="1"/>
  <c r="K11" i="1" s="1"/>
  <c r="G12" i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G4" i="1"/>
  <c r="F5" i="1"/>
  <c r="F6" i="1"/>
  <c r="J6" i="1" s="1"/>
  <c r="F7" i="1"/>
  <c r="F8" i="1"/>
  <c r="J8" i="1" s="1"/>
  <c r="F9" i="1"/>
  <c r="F10" i="1"/>
  <c r="F11" i="1"/>
  <c r="J11" i="1" s="1"/>
  <c r="F12" i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F21" i="1"/>
  <c r="J21" i="1" s="1"/>
  <c r="F22" i="1"/>
  <c r="J22" i="1" s="1"/>
  <c r="F4" i="1"/>
  <c r="D5" i="1"/>
  <c r="H5" i="1" s="1"/>
  <c r="D6" i="1"/>
  <c r="H6" i="1" s="1"/>
  <c r="L6" i="1" s="1"/>
  <c r="D7" i="1"/>
  <c r="H7" i="1" s="1"/>
  <c r="D8" i="1"/>
  <c r="H8" i="1" s="1"/>
  <c r="D9" i="1"/>
  <c r="H9" i="1" s="1"/>
  <c r="L9" i="1" s="1"/>
  <c r="D10" i="1"/>
  <c r="H10" i="1" s="1"/>
  <c r="D11" i="1"/>
  <c r="H11" i="1" s="1"/>
  <c r="D12" i="1"/>
  <c r="H12" i="1" s="1"/>
  <c r="L12" i="1" s="1"/>
  <c r="D13" i="1"/>
  <c r="H13" i="1" s="1"/>
  <c r="L13" i="1" s="1"/>
  <c r="D14" i="1"/>
  <c r="H14" i="1" s="1"/>
  <c r="D15" i="1"/>
  <c r="H15" i="1" s="1"/>
  <c r="L15" i="1" s="1"/>
  <c r="D16" i="1"/>
  <c r="H16" i="1" s="1"/>
  <c r="L16" i="1" s="1"/>
  <c r="D17" i="1"/>
  <c r="H17" i="1" s="1"/>
  <c r="L17" i="1" s="1"/>
  <c r="D18" i="1"/>
  <c r="H18" i="1" s="1"/>
  <c r="D19" i="1"/>
  <c r="H19" i="1" s="1"/>
  <c r="L19" i="1" s="1"/>
  <c r="D20" i="1"/>
  <c r="H20" i="1" s="1"/>
  <c r="D21" i="1"/>
  <c r="H21" i="1" s="1"/>
  <c r="D22" i="1"/>
  <c r="D4" i="1"/>
  <c r="H4" i="1" l="1"/>
  <c r="L36" i="1"/>
  <c r="K5" i="1"/>
  <c r="J9" i="1"/>
  <c r="K8" i="1"/>
  <c r="L8" i="1"/>
  <c r="J7" i="1"/>
  <c r="K6" i="1"/>
  <c r="K22" i="1"/>
  <c r="L7" i="1"/>
  <c r="J5" i="1"/>
  <c r="L14" i="1"/>
  <c r="L10" i="1"/>
  <c r="L24" i="1"/>
  <c r="L5" i="1"/>
  <c r="L18" i="1"/>
  <c r="J10" i="1"/>
  <c r="K9" i="1"/>
  <c r="L20" i="1"/>
  <c r="L21" i="1"/>
  <c r="L11" i="1"/>
  <c r="H22" i="1"/>
  <c r="L22" i="1" s="1"/>
  <c r="J20" i="1"/>
  <c r="K12" i="1"/>
  <c r="J12" i="1"/>
</calcChain>
</file>

<file path=xl/sharedStrings.xml><?xml version="1.0" encoding="utf-8"?>
<sst xmlns="http://schemas.openxmlformats.org/spreadsheetml/2006/main" count="37" uniqueCount="22">
  <si>
    <t>HOA Assessments (Quarterly)</t>
  </si>
  <si>
    <t>HOA Assessments (Averaged to Monthly)</t>
  </si>
  <si>
    <t>Y/Y Increase (of Averaged to Monthly)</t>
  </si>
  <si>
    <t>AG&amp;CC Social Dues</t>
  </si>
  <si>
    <t>Year</t>
  </si>
  <si>
    <t>ACC</t>
  </si>
  <si>
    <t>ACCCA</t>
  </si>
  <si>
    <t>Total</t>
  </si>
  <si>
    <t>Amount</t>
  </si>
  <si>
    <t>N/A</t>
  </si>
  <si>
    <t>CPI Comparison</t>
  </si>
  <si>
    <t>in</t>
  </si>
  <si>
    <t>July, 2004</t>
  </si>
  <si>
    <t>has the same buying power as</t>
  </si>
  <si>
    <t>July, 2023</t>
  </si>
  <si>
    <t>Source</t>
  </si>
  <si>
    <t>https://data.bls.gov/cgi-bin/cpicalc.pl?cost1=88&amp;year1=200407&amp;year2=202307</t>
  </si>
  <si>
    <t>Compound Annual Growth Rate</t>
  </si>
  <si>
    <t>Net Increase (Total)</t>
  </si>
  <si>
    <t xml:space="preserve">in </t>
  </si>
  <si>
    <t>July, 2005</t>
  </si>
  <si>
    <t>https://data.bls.gov/cgi-bin/cpicalc.pl?cost1=398.25&amp;year1=200507&amp;year2=202307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</si>
</sst>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10" fontId="3" fillId="2" borderId="0" xfId="2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2" fillId="0" borderId="0" xfId="0" applyFont="1"/>
    <xf numFmtId="10" fontId="0" fillId="0" borderId="0" xfId="2" applyNumberFormat="1" applyFont="1" applyAlignment="1">
      <alignment horizontal="left"/>
    </xf>
    <xf numFmtId="8" fontId="2" fillId="0" borderId="0" xfId="2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44" fontId="3" fillId="2" borderId="0" xfId="1" applyFont="1" applyFill="1" applyAlignment="1">
      <alignment horizontal="center"/>
    </xf>
    <xf numFmtId="17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0" fillId="3" borderId="0" xfId="0" applyFill="1" applyAlignment="1">
      <alignment horizontal="center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 applyAlignment="1">
      <alignment horizontal="center"/>
    </xf>
    <xf numFmtId="10" fontId="3" fillId="2" borderId="0" xfId="2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B15A-FCD5-4F14-A400-884E6DE49CD9}">
  <dimension ref="A2:X40"/>
  <sheetViews>
    <sheetView tabSelected="1" workbookViewId="0">
      <selection activeCell="R19" sqref="R19"/>
    </sheetView>
  </sheetViews>
  <sheetFormatPr defaultRowHeight="15"/>
  <cols>
    <col min="2" max="2" width="14.5703125" style="2" customWidth="1"/>
    <col min="3" max="4" width="14.5703125" customWidth="1"/>
    <col min="6" max="8" width="17.42578125" customWidth="1"/>
    <col min="10" max="10" width="16.85546875" style="4" customWidth="1"/>
    <col min="11" max="11" width="16.85546875" style="5" customWidth="1"/>
    <col min="12" max="12" width="16.85546875" style="1" customWidth="1"/>
    <col min="13" max="13" width="25" customWidth="1"/>
    <col min="16" max="17" width="18.140625" customWidth="1"/>
  </cols>
  <sheetData>
    <row r="2" spans="1:24">
      <c r="B2" s="16" t="s">
        <v>0</v>
      </c>
      <c r="C2" s="16"/>
      <c r="D2" s="16"/>
      <c r="E2" s="1"/>
      <c r="F2" s="16" t="s">
        <v>1</v>
      </c>
      <c r="G2" s="16"/>
      <c r="H2" s="16"/>
      <c r="J2" s="16" t="s">
        <v>2</v>
      </c>
      <c r="K2" s="16"/>
      <c r="L2" s="16"/>
      <c r="P2" s="16" t="s">
        <v>3</v>
      </c>
      <c r="Q2" s="16"/>
    </row>
    <row r="3" spans="1:24" s="1" customFormat="1">
      <c r="A3" s="6" t="s">
        <v>4</v>
      </c>
      <c r="B3" s="13" t="s">
        <v>5</v>
      </c>
      <c r="C3" s="6" t="s">
        <v>6</v>
      </c>
      <c r="D3" s="6" t="s">
        <v>7</v>
      </c>
      <c r="E3" s="6"/>
      <c r="F3" s="6" t="s">
        <v>5</v>
      </c>
      <c r="G3" s="6" t="s">
        <v>6</v>
      </c>
      <c r="H3" s="6" t="s">
        <v>7</v>
      </c>
      <c r="I3" s="6"/>
      <c r="J3" s="7" t="s">
        <v>5</v>
      </c>
      <c r="K3" s="8" t="s">
        <v>6</v>
      </c>
      <c r="L3" s="6" t="s">
        <v>7</v>
      </c>
      <c r="P3" s="6" t="s">
        <v>4</v>
      </c>
      <c r="Q3" s="6" t="s">
        <v>8</v>
      </c>
    </row>
    <row r="4" spans="1:24">
      <c r="A4" s="9">
        <v>2005</v>
      </c>
      <c r="B4" s="2">
        <v>218.25</v>
      </c>
      <c r="C4" s="2">
        <v>180</v>
      </c>
      <c r="D4" s="2">
        <f>B4+C4</f>
        <v>398.25</v>
      </c>
      <c r="F4" s="3">
        <f>B4/3</f>
        <v>72.75</v>
      </c>
      <c r="G4" s="3">
        <f>C4/3</f>
        <v>60</v>
      </c>
      <c r="H4" s="3">
        <f>D4/3</f>
        <v>132.75</v>
      </c>
      <c r="J4" s="4" t="s">
        <v>9</v>
      </c>
      <c r="K4" s="5" t="s">
        <v>9</v>
      </c>
      <c r="L4" s="1" t="s">
        <v>9</v>
      </c>
      <c r="P4" s="9">
        <v>2004</v>
      </c>
      <c r="Q4" s="2">
        <v>88</v>
      </c>
    </row>
    <row r="5" spans="1:24">
      <c r="A5" s="9">
        <v>2006</v>
      </c>
      <c r="B5" s="2">
        <v>218.25</v>
      </c>
      <c r="C5" s="2">
        <v>187.5</v>
      </c>
      <c r="D5" s="2">
        <f t="shared" ref="D5:D22" si="0">B5+C5</f>
        <v>405.75</v>
      </c>
      <c r="F5" s="3">
        <f t="shared" ref="F5:F22" si="1">B5/3</f>
        <v>72.75</v>
      </c>
      <c r="G5" s="3">
        <f t="shared" ref="G5:G22" si="2">C5/3</f>
        <v>62.5</v>
      </c>
      <c r="H5" s="3">
        <f t="shared" ref="H5:H22" si="3">D5/3</f>
        <v>135.25</v>
      </c>
      <c r="J5" s="4">
        <f>(F5/F4-1)</f>
        <v>0</v>
      </c>
      <c r="K5" s="4">
        <f>(G5/G4-1)</f>
        <v>4.1666666666666741E-2</v>
      </c>
      <c r="L5" s="4">
        <f>(H5/H4-1)</f>
        <v>1.883239171374762E-2</v>
      </c>
      <c r="P5" s="9">
        <v>2024</v>
      </c>
      <c r="Q5" s="2">
        <v>310</v>
      </c>
      <c r="V5" s="1"/>
      <c r="W5" s="1"/>
      <c r="X5" s="1"/>
    </row>
    <row r="6" spans="1:24">
      <c r="A6" s="9">
        <v>2007</v>
      </c>
      <c r="B6" s="2">
        <v>225.75</v>
      </c>
      <c r="C6" s="2">
        <v>187.5</v>
      </c>
      <c r="D6" s="2">
        <f t="shared" si="0"/>
        <v>413.25</v>
      </c>
      <c r="F6" s="3">
        <f t="shared" si="1"/>
        <v>75.25</v>
      </c>
      <c r="G6" s="3">
        <f t="shared" si="2"/>
        <v>62.5</v>
      </c>
      <c r="H6" s="3">
        <f t="shared" si="3"/>
        <v>137.75</v>
      </c>
      <c r="J6" s="4">
        <f t="shared" ref="J6:J22" si="4">(F6/F5-1)</f>
        <v>3.436426116838498E-2</v>
      </c>
      <c r="K6" s="4">
        <f t="shared" ref="K6:K22" si="5">(G6/G5-1)</f>
        <v>0</v>
      </c>
      <c r="L6" s="4">
        <f t="shared" ref="L6:L22" si="6">(H6/H5-1)</f>
        <v>1.8484288354898348E-2</v>
      </c>
      <c r="P6" s="9"/>
      <c r="Q6" s="2"/>
    </row>
    <row r="7" spans="1:24">
      <c r="A7" s="9">
        <v>2008</v>
      </c>
      <c r="B7" s="2">
        <v>227.25</v>
      </c>
      <c r="C7" s="2">
        <v>187.5</v>
      </c>
      <c r="D7" s="2">
        <f t="shared" si="0"/>
        <v>414.75</v>
      </c>
      <c r="F7" s="3">
        <f t="shared" si="1"/>
        <v>75.75</v>
      </c>
      <c r="G7" s="3">
        <f t="shared" si="2"/>
        <v>62.5</v>
      </c>
      <c r="H7" s="3">
        <f t="shared" si="3"/>
        <v>138.25</v>
      </c>
      <c r="J7" s="4">
        <f t="shared" si="4"/>
        <v>6.6445182724252927E-3</v>
      </c>
      <c r="K7" s="4">
        <f t="shared" si="5"/>
        <v>0</v>
      </c>
      <c r="L7" s="4">
        <f t="shared" si="6"/>
        <v>3.6297640653357721E-3</v>
      </c>
    </row>
    <row r="8" spans="1:24">
      <c r="A8" s="9">
        <v>2009</v>
      </c>
      <c r="B8" s="2">
        <v>234</v>
      </c>
      <c r="C8" s="2">
        <v>187.5</v>
      </c>
      <c r="D8" s="2">
        <f t="shared" si="0"/>
        <v>421.5</v>
      </c>
      <c r="F8" s="3">
        <f t="shared" si="1"/>
        <v>78</v>
      </c>
      <c r="G8" s="3">
        <f t="shared" si="2"/>
        <v>62.5</v>
      </c>
      <c r="H8" s="3">
        <f t="shared" si="3"/>
        <v>140.5</v>
      </c>
      <c r="J8" s="4">
        <f t="shared" si="4"/>
        <v>2.9702970297029729E-2</v>
      </c>
      <c r="K8" s="4">
        <f t="shared" si="5"/>
        <v>0</v>
      </c>
      <c r="L8" s="4">
        <f t="shared" si="6"/>
        <v>1.6274864376130127E-2</v>
      </c>
    </row>
    <row r="9" spans="1:24">
      <c r="A9" s="9">
        <v>2010</v>
      </c>
      <c r="B9" s="2">
        <v>234</v>
      </c>
      <c r="C9" s="2">
        <v>187.5</v>
      </c>
      <c r="D9" s="2">
        <f t="shared" si="0"/>
        <v>421.5</v>
      </c>
      <c r="F9" s="3">
        <f t="shared" si="1"/>
        <v>78</v>
      </c>
      <c r="G9" s="3">
        <f t="shared" si="2"/>
        <v>62.5</v>
      </c>
      <c r="H9" s="3">
        <f t="shared" si="3"/>
        <v>140.5</v>
      </c>
      <c r="J9" s="4">
        <f t="shared" si="4"/>
        <v>0</v>
      </c>
      <c r="K9" s="4">
        <f t="shared" si="5"/>
        <v>0</v>
      </c>
      <c r="L9" s="4">
        <f t="shared" si="6"/>
        <v>0</v>
      </c>
      <c r="P9" s="9"/>
      <c r="Q9" s="2"/>
    </row>
    <row r="10" spans="1:24">
      <c r="A10" s="9">
        <v>2011</v>
      </c>
      <c r="B10" s="2">
        <v>234</v>
      </c>
      <c r="C10" s="2">
        <v>187.5</v>
      </c>
      <c r="D10" s="2">
        <f t="shared" si="0"/>
        <v>421.5</v>
      </c>
      <c r="F10" s="3">
        <f t="shared" si="1"/>
        <v>78</v>
      </c>
      <c r="G10" s="3">
        <f t="shared" si="2"/>
        <v>62.5</v>
      </c>
      <c r="H10" s="3">
        <f t="shared" si="3"/>
        <v>140.5</v>
      </c>
      <c r="J10" s="4">
        <f t="shared" si="4"/>
        <v>0</v>
      </c>
      <c r="K10" s="4">
        <f t="shared" si="5"/>
        <v>0</v>
      </c>
      <c r="L10" s="4">
        <f t="shared" si="6"/>
        <v>0</v>
      </c>
      <c r="P10" s="19" t="s">
        <v>10</v>
      </c>
      <c r="Q10" s="19"/>
      <c r="R10" s="19"/>
    </row>
    <row r="11" spans="1:24">
      <c r="A11" s="9">
        <v>2012</v>
      </c>
      <c r="B11" s="2">
        <v>234</v>
      </c>
      <c r="C11" s="2">
        <v>187.5</v>
      </c>
      <c r="D11" s="2">
        <f t="shared" si="0"/>
        <v>421.5</v>
      </c>
      <c r="F11" s="3">
        <f t="shared" si="1"/>
        <v>78</v>
      </c>
      <c r="G11" s="3">
        <f t="shared" si="2"/>
        <v>62.5</v>
      </c>
      <c r="H11" s="3">
        <f t="shared" si="3"/>
        <v>140.5</v>
      </c>
      <c r="J11" s="4">
        <f t="shared" si="4"/>
        <v>0</v>
      </c>
      <c r="K11" s="4">
        <f t="shared" si="5"/>
        <v>0</v>
      </c>
      <c r="L11" s="4">
        <f t="shared" si="6"/>
        <v>0</v>
      </c>
      <c r="P11" s="11">
        <v>88</v>
      </c>
      <c r="Q11" t="s">
        <v>11</v>
      </c>
      <c r="R11" s="14" t="s">
        <v>12</v>
      </c>
      <c r="S11" s="4"/>
    </row>
    <row r="12" spans="1:24">
      <c r="A12" s="9">
        <v>2013</v>
      </c>
      <c r="B12" s="2">
        <v>225</v>
      </c>
      <c r="C12" s="2">
        <v>187.5</v>
      </c>
      <c r="D12" s="2">
        <f t="shared" si="0"/>
        <v>412.5</v>
      </c>
      <c r="F12" s="3">
        <f t="shared" si="1"/>
        <v>75</v>
      </c>
      <c r="G12" s="3">
        <f t="shared" si="2"/>
        <v>62.5</v>
      </c>
      <c r="H12" s="3">
        <f t="shared" si="3"/>
        <v>137.5</v>
      </c>
      <c r="J12" s="4">
        <f t="shared" si="4"/>
        <v>-3.8461538461538436E-2</v>
      </c>
      <c r="K12" s="4">
        <f t="shared" si="5"/>
        <v>0</v>
      </c>
      <c r="L12" s="4">
        <f t="shared" si="6"/>
        <v>-2.1352313167259829E-2</v>
      </c>
      <c r="P12" s="10" t="s">
        <v>13</v>
      </c>
      <c r="R12" s="5"/>
      <c r="S12" s="12"/>
    </row>
    <row r="13" spans="1:24">
      <c r="A13" s="9">
        <v>2014</v>
      </c>
      <c r="B13" s="2">
        <v>225</v>
      </c>
      <c r="C13" s="2">
        <v>205.5</v>
      </c>
      <c r="D13" s="2">
        <f t="shared" si="0"/>
        <v>430.5</v>
      </c>
      <c r="F13" s="3">
        <f t="shared" si="1"/>
        <v>75</v>
      </c>
      <c r="G13" s="3">
        <f t="shared" si="2"/>
        <v>68.5</v>
      </c>
      <c r="H13" s="3">
        <f t="shared" si="3"/>
        <v>143.5</v>
      </c>
      <c r="J13" s="4">
        <f t="shared" si="4"/>
        <v>0</v>
      </c>
      <c r="K13" s="4">
        <f t="shared" si="5"/>
        <v>9.6000000000000085E-2</v>
      </c>
      <c r="L13" s="4">
        <f t="shared" si="6"/>
        <v>4.3636363636363695E-2</v>
      </c>
      <c r="P13" s="11">
        <v>142.03</v>
      </c>
      <c r="Q13" t="s">
        <v>11</v>
      </c>
      <c r="R13" s="5" t="s">
        <v>14</v>
      </c>
      <c r="S13" s="1"/>
    </row>
    <row r="14" spans="1:24">
      <c r="A14" s="9">
        <v>2015</v>
      </c>
      <c r="B14" s="2">
        <v>240</v>
      </c>
      <c r="C14" s="2">
        <v>205.5</v>
      </c>
      <c r="D14" s="2">
        <f t="shared" si="0"/>
        <v>445.5</v>
      </c>
      <c r="F14" s="3">
        <f t="shared" si="1"/>
        <v>80</v>
      </c>
      <c r="G14" s="3">
        <f t="shared" si="2"/>
        <v>68.5</v>
      </c>
      <c r="H14" s="3">
        <f t="shared" si="3"/>
        <v>148.5</v>
      </c>
      <c r="J14" s="4">
        <f t="shared" si="4"/>
        <v>6.6666666666666652E-2</v>
      </c>
      <c r="K14" s="4">
        <f t="shared" si="5"/>
        <v>0</v>
      </c>
      <c r="L14" s="4">
        <f t="shared" si="6"/>
        <v>3.4843205574912828E-2</v>
      </c>
      <c r="R14" s="4"/>
      <c r="S14" s="4"/>
    </row>
    <row r="15" spans="1:24">
      <c r="A15" s="9">
        <v>2016</v>
      </c>
      <c r="B15" s="2">
        <v>240</v>
      </c>
      <c r="C15" s="2">
        <v>205.5</v>
      </c>
      <c r="D15" s="2">
        <f t="shared" si="0"/>
        <v>445.5</v>
      </c>
      <c r="F15" s="3">
        <f t="shared" si="1"/>
        <v>80</v>
      </c>
      <c r="G15" s="3">
        <f t="shared" si="2"/>
        <v>68.5</v>
      </c>
      <c r="H15" s="3">
        <f t="shared" si="3"/>
        <v>148.5</v>
      </c>
      <c r="J15" s="4">
        <f t="shared" si="4"/>
        <v>0</v>
      </c>
      <c r="K15" s="4">
        <f t="shared" si="5"/>
        <v>0</v>
      </c>
      <c r="L15" s="4">
        <f t="shared" si="6"/>
        <v>0</v>
      </c>
      <c r="P15" s="2" t="s">
        <v>15</v>
      </c>
      <c r="R15" s="5"/>
      <c r="S15" s="1"/>
    </row>
    <row r="16" spans="1:24">
      <c r="A16" s="9">
        <v>2017</v>
      </c>
      <c r="B16" s="2">
        <v>240</v>
      </c>
      <c r="C16" s="2">
        <v>205.5</v>
      </c>
      <c r="D16" s="2">
        <f t="shared" si="0"/>
        <v>445.5</v>
      </c>
      <c r="F16" s="3">
        <f t="shared" si="1"/>
        <v>80</v>
      </c>
      <c r="G16" s="3">
        <f t="shared" si="2"/>
        <v>68.5</v>
      </c>
      <c r="H16" s="3">
        <f t="shared" si="3"/>
        <v>148.5</v>
      </c>
      <c r="J16" s="4">
        <f t="shared" si="4"/>
        <v>0</v>
      </c>
      <c r="K16" s="4">
        <f t="shared" si="5"/>
        <v>0</v>
      </c>
      <c r="L16" s="4">
        <f t="shared" si="6"/>
        <v>0</v>
      </c>
      <c r="P16" s="2" t="s">
        <v>16</v>
      </c>
    </row>
    <row r="17" spans="1:18">
      <c r="A17" s="9">
        <v>2018</v>
      </c>
      <c r="B17" s="2">
        <v>267</v>
      </c>
      <c r="C17" s="2">
        <v>205.5</v>
      </c>
      <c r="D17" s="2">
        <f t="shared" si="0"/>
        <v>472.5</v>
      </c>
      <c r="F17" s="3">
        <f t="shared" si="1"/>
        <v>89</v>
      </c>
      <c r="G17" s="3">
        <f t="shared" si="2"/>
        <v>68.5</v>
      </c>
      <c r="H17" s="3">
        <f t="shared" si="3"/>
        <v>157.5</v>
      </c>
      <c r="J17" s="4">
        <f t="shared" si="4"/>
        <v>0.11250000000000004</v>
      </c>
      <c r="K17" s="4">
        <f t="shared" si="5"/>
        <v>0</v>
      </c>
      <c r="L17" s="4">
        <f t="shared" si="6"/>
        <v>6.0606060606060552E-2</v>
      </c>
    </row>
    <row r="18" spans="1:18">
      <c r="A18" s="9">
        <v>2019</v>
      </c>
      <c r="B18" s="2">
        <v>279</v>
      </c>
      <c r="C18" s="2">
        <v>205.5</v>
      </c>
      <c r="D18" s="2">
        <f t="shared" si="0"/>
        <v>484.5</v>
      </c>
      <c r="F18" s="3">
        <f t="shared" si="1"/>
        <v>93</v>
      </c>
      <c r="G18" s="3">
        <f t="shared" si="2"/>
        <v>68.5</v>
      </c>
      <c r="H18" s="3">
        <f t="shared" si="3"/>
        <v>161.5</v>
      </c>
      <c r="J18" s="4">
        <f t="shared" si="4"/>
        <v>4.4943820224719211E-2</v>
      </c>
      <c r="K18" s="4">
        <f t="shared" si="5"/>
        <v>0</v>
      </c>
      <c r="L18" s="4">
        <f t="shared" si="6"/>
        <v>2.5396825396825307E-2</v>
      </c>
      <c r="P18" s="20" t="s">
        <v>17</v>
      </c>
      <c r="Q18" s="20"/>
      <c r="R18" s="20"/>
    </row>
    <row r="19" spans="1:18">
      <c r="A19" s="9">
        <v>2020</v>
      </c>
      <c r="B19" s="2">
        <v>288</v>
      </c>
      <c r="C19" s="2">
        <v>205.5</v>
      </c>
      <c r="D19" s="2">
        <f t="shared" si="0"/>
        <v>493.5</v>
      </c>
      <c r="F19" s="3">
        <f t="shared" si="1"/>
        <v>96</v>
      </c>
      <c r="G19" s="3">
        <f t="shared" si="2"/>
        <v>68.5</v>
      </c>
      <c r="H19" s="3">
        <f t="shared" si="3"/>
        <v>164.5</v>
      </c>
      <c r="J19" s="4">
        <f t="shared" si="4"/>
        <v>3.2258064516129004E-2</v>
      </c>
      <c r="K19" s="4">
        <f t="shared" si="5"/>
        <v>0</v>
      </c>
      <c r="L19" s="4">
        <f t="shared" si="6"/>
        <v>1.8575851393188847E-2</v>
      </c>
      <c r="R19" s="15">
        <f>_xlfn.RRI(P5-P4,Q4,Q5)</f>
        <v>6.4986128453262459E-2</v>
      </c>
    </row>
    <row r="20" spans="1:18">
      <c r="A20" s="9">
        <v>2021</v>
      </c>
      <c r="B20" s="2">
        <v>288</v>
      </c>
      <c r="C20" s="2">
        <v>205.5</v>
      </c>
      <c r="D20" s="2">
        <f t="shared" si="0"/>
        <v>493.5</v>
      </c>
      <c r="F20" s="3">
        <f t="shared" si="1"/>
        <v>96</v>
      </c>
      <c r="G20" s="3">
        <f t="shared" si="2"/>
        <v>68.5</v>
      </c>
      <c r="H20" s="3">
        <f t="shared" si="3"/>
        <v>164.5</v>
      </c>
      <c r="J20" s="4">
        <f t="shared" si="4"/>
        <v>0</v>
      </c>
      <c r="K20" s="4">
        <f t="shared" si="5"/>
        <v>0</v>
      </c>
      <c r="L20" s="4">
        <f t="shared" si="6"/>
        <v>0</v>
      </c>
    </row>
    <row r="21" spans="1:18">
      <c r="A21" s="9">
        <v>2022</v>
      </c>
      <c r="B21" s="2">
        <v>300</v>
      </c>
      <c r="C21" s="2">
        <v>211.5</v>
      </c>
      <c r="D21" s="2">
        <f t="shared" si="0"/>
        <v>511.5</v>
      </c>
      <c r="F21" s="3">
        <f t="shared" si="1"/>
        <v>100</v>
      </c>
      <c r="G21" s="3">
        <f t="shared" si="2"/>
        <v>70.5</v>
      </c>
      <c r="H21" s="3">
        <f t="shared" si="3"/>
        <v>170.5</v>
      </c>
      <c r="J21" s="4">
        <f t="shared" si="4"/>
        <v>4.1666666666666741E-2</v>
      </c>
      <c r="K21" s="4">
        <f t="shared" si="5"/>
        <v>2.9197080291970767E-2</v>
      </c>
      <c r="L21" s="4">
        <f t="shared" si="6"/>
        <v>3.6474164133738496E-2</v>
      </c>
    </row>
    <row r="22" spans="1:18">
      <c r="A22" s="9">
        <v>2023</v>
      </c>
      <c r="B22" s="2">
        <v>315</v>
      </c>
      <c r="C22" s="2">
        <v>217.5</v>
      </c>
      <c r="D22" s="2">
        <f t="shared" si="0"/>
        <v>532.5</v>
      </c>
      <c r="F22" s="3">
        <f t="shared" si="1"/>
        <v>105</v>
      </c>
      <c r="G22" s="3">
        <f t="shared" si="2"/>
        <v>72.5</v>
      </c>
      <c r="H22" s="3">
        <f t="shared" si="3"/>
        <v>177.5</v>
      </c>
      <c r="J22" s="4">
        <f t="shared" si="4"/>
        <v>5.0000000000000044E-2</v>
      </c>
      <c r="K22" s="4">
        <f t="shared" si="5"/>
        <v>2.8368794326241176E-2</v>
      </c>
      <c r="L22" s="4">
        <f t="shared" si="6"/>
        <v>4.1055718475073277E-2</v>
      </c>
    </row>
    <row r="24" spans="1:18">
      <c r="J24" s="17" t="s">
        <v>18</v>
      </c>
      <c r="K24" s="17"/>
      <c r="L24" s="4">
        <f>(D22/D4)-1</f>
        <v>0.33709981167608283</v>
      </c>
    </row>
    <row r="27" spans="1:18">
      <c r="J27" s="19" t="s">
        <v>10</v>
      </c>
      <c r="K27" s="19"/>
      <c r="L27" s="19"/>
    </row>
    <row r="28" spans="1:18">
      <c r="J28" s="11">
        <v>398.25</v>
      </c>
      <c r="K28" s="5" t="s">
        <v>19</v>
      </c>
      <c r="L28" s="12" t="s">
        <v>20</v>
      </c>
    </row>
    <row r="29" spans="1:18">
      <c r="J29" s="18" t="s">
        <v>13</v>
      </c>
      <c r="K29" s="18"/>
      <c r="L29" s="18"/>
      <c r="M29" s="1"/>
    </row>
    <row r="30" spans="1:18">
      <c r="J30" s="11">
        <v>623.04</v>
      </c>
      <c r="K30" s="5" t="s">
        <v>11</v>
      </c>
      <c r="L30" s="1" t="s">
        <v>14</v>
      </c>
    </row>
    <row r="32" spans="1:18">
      <c r="J32" t="s">
        <v>21</v>
      </c>
    </row>
    <row r="34" spans="2:12">
      <c r="B34"/>
      <c r="J34" s="9"/>
      <c r="K34"/>
    </row>
    <row r="35" spans="2:12">
      <c r="J35" s="20" t="s">
        <v>17</v>
      </c>
      <c r="K35" s="20"/>
      <c r="L35" s="20"/>
    </row>
    <row r="36" spans="2:12">
      <c r="J36"/>
      <c r="K36"/>
      <c r="L36" s="15">
        <f>_xlfn.RRI(COUNT(A4:A22),D4,D22)</f>
        <v>1.5407113260054617E-2</v>
      </c>
    </row>
    <row r="37" spans="2:12">
      <c r="J37"/>
      <c r="K37"/>
      <c r="L37"/>
    </row>
    <row r="38" spans="2:12">
      <c r="J38"/>
      <c r="K38"/>
      <c r="L38"/>
    </row>
    <row r="39" spans="2:12">
      <c r="J39"/>
      <c r="K39"/>
      <c r="L39"/>
    </row>
    <row r="40" spans="2:12">
      <c r="J40"/>
      <c r="K40"/>
      <c r="L40"/>
    </row>
  </sheetData>
  <mergeCells count="10">
    <mergeCell ref="P10:R10"/>
    <mergeCell ref="P2:Q2"/>
    <mergeCell ref="J27:L27"/>
    <mergeCell ref="J35:L35"/>
    <mergeCell ref="P18:R18"/>
    <mergeCell ref="B2:D2"/>
    <mergeCell ref="F2:H2"/>
    <mergeCell ref="J2:L2"/>
    <mergeCell ref="J24:K24"/>
    <mergeCell ref="J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Smith</dc:creator>
  <cp:keywords/>
  <dc:description/>
  <cp:lastModifiedBy>Nathan Smith</cp:lastModifiedBy>
  <cp:revision/>
  <dcterms:created xsi:type="dcterms:W3CDTF">2023-08-21T23:18:50Z</dcterms:created>
  <dcterms:modified xsi:type="dcterms:W3CDTF">2024-08-08T06:07:17Z</dcterms:modified>
  <cp:category/>
  <cp:contentStatus/>
</cp:coreProperties>
</file>